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ogo 2020 Ancarel\"/>
    </mc:Choice>
  </mc:AlternateContent>
  <xr:revisionPtr revIDLastSave="0" documentId="13_ncr:1_{2EE70BE4-A006-43E2-AC54-BCD7D9B43AD3}" xr6:coauthVersionLast="46" xr6:coauthVersionMax="46" xr10:uidLastSave="{00000000-0000-0000-0000-000000000000}"/>
  <bookViews>
    <workbookView xWindow="28680" yWindow="-3060" windowWidth="29040" windowHeight="15840" xr2:uid="{8471721E-8753-4F38-ABCB-3E4F3F91586F}"/>
  </bookViews>
  <sheets>
    <sheet name="Questionnaire" sheetId="4" r:id="rId1"/>
    <sheet name="Résultats" sheetId="5" r:id="rId2"/>
  </sheets>
  <definedNames>
    <definedName name="_xlnm.Print_Area" localSheetId="1">Résultats!$A$1:$I$21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4" l="1"/>
  <c r="O32" i="4"/>
  <c r="N32" i="4"/>
  <c r="M32" i="4"/>
  <c r="P33" i="4"/>
  <c r="O33" i="4"/>
  <c r="N33" i="4"/>
  <c r="M33" i="4"/>
  <c r="P27" i="4"/>
  <c r="O27" i="4"/>
  <c r="N27" i="4"/>
  <c r="M27" i="4"/>
  <c r="P28" i="4"/>
  <c r="O28" i="4"/>
  <c r="N28" i="4"/>
  <c r="M28" i="4"/>
  <c r="P34" i="4"/>
  <c r="O34" i="4"/>
  <c r="N34" i="4"/>
  <c r="M34" i="4"/>
  <c r="P31" i="4"/>
  <c r="O31" i="4"/>
  <c r="N31" i="4"/>
  <c r="M31" i="4"/>
  <c r="P29" i="4"/>
  <c r="O29" i="4"/>
  <c r="N29" i="4"/>
  <c r="M29" i="4"/>
  <c r="P30" i="4"/>
  <c r="O30" i="4"/>
  <c r="N30" i="4"/>
  <c r="M30" i="4"/>
  <c r="P17" i="4"/>
  <c r="O17" i="4"/>
  <c r="N17" i="4"/>
  <c r="M17" i="4"/>
  <c r="P11" i="4"/>
  <c r="O11" i="4"/>
  <c r="N11" i="4"/>
  <c r="M11" i="4"/>
  <c r="P9" i="4"/>
  <c r="O9" i="4"/>
  <c r="N9" i="4"/>
  <c r="M9" i="4"/>
  <c r="P15" i="4"/>
  <c r="O15" i="4"/>
  <c r="N15" i="4"/>
  <c r="M15" i="4"/>
  <c r="P13" i="4"/>
  <c r="O13" i="4"/>
  <c r="N13" i="4"/>
  <c r="M13" i="4"/>
  <c r="P10" i="4"/>
  <c r="O10" i="4"/>
  <c r="N10" i="4"/>
  <c r="M10" i="4"/>
  <c r="P16" i="4"/>
  <c r="O16" i="4"/>
  <c r="N16" i="4"/>
  <c r="M16" i="4"/>
  <c r="P14" i="4"/>
  <c r="O14" i="4"/>
  <c r="N14" i="4"/>
  <c r="M14" i="4"/>
  <c r="P12" i="4"/>
  <c r="O12" i="4"/>
  <c r="N12" i="4"/>
  <c r="M12" i="4"/>
  <c r="P39" i="4"/>
  <c r="O39" i="4"/>
  <c r="N39" i="4"/>
  <c r="M39" i="4"/>
  <c r="P38" i="4"/>
  <c r="O38" i="4"/>
  <c r="N38" i="4"/>
  <c r="M38" i="4"/>
  <c r="P37" i="4"/>
  <c r="O37" i="4"/>
  <c r="N37" i="4"/>
  <c r="M37" i="4"/>
  <c r="P26" i="4"/>
  <c r="O26" i="4"/>
  <c r="N26" i="4"/>
  <c r="M26" i="4"/>
  <c r="P25" i="4"/>
  <c r="O25" i="4"/>
  <c r="N25" i="4"/>
  <c r="M25" i="4"/>
  <c r="P24" i="4"/>
  <c r="O24" i="4"/>
  <c r="N24" i="4"/>
  <c r="M24" i="4"/>
  <c r="P23" i="4"/>
  <c r="O23" i="4"/>
  <c r="N23" i="4"/>
  <c r="M23" i="4"/>
  <c r="P19" i="4"/>
  <c r="O19" i="4"/>
  <c r="N19" i="4"/>
  <c r="M19" i="4"/>
  <c r="P22" i="4"/>
  <c r="O22" i="4"/>
  <c r="N22" i="4"/>
  <c r="M22" i="4"/>
  <c r="P21" i="4"/>
  <c r="O21" i="4"/>
  <c r="N21" i="4"/>
  <c r="M21" i="4"/>
  <c r="P20" i="4"/>
  <c r="O20" i="4"/>
  <c r="N20" i="4"/>
  <c r="M20" i="4"/>
  <c r="P18" i="4"/>
  <c r="O18" i="4"/>
  <c r="N18" i="4"/>
  <c r="M18" i="4"/>
  <c r="Q30" i="4" l="1"/>
  <c r="Q21" i="4"/>
  <c r="Q19" i="4"/>
  <c r="Q24" i="4"/>
  <c r="Q26" i="4"/>
  <c r="Q12" i="4"/>
  <c r="Q16" i="4"/>
  <c r="Q13" i="4"/>
  <c r="Q9" i="4"/>
  <c r="Q17" i="4"/>
  <c r="Q34" i="4"/>
  <c r="Q28" i="4"/>
  <c r="Q33" i="4"/>
  <c r="Q14" i="4"/>
  <c r="Q10" i="4"/>
  <c r="Q23" i="4"/>
  <c r="Q31" i="4"/>
  <c r="Q27" i="4"/>
  <c r="Q18" i="4"/>
  <c r="Q29" i="4"/>
  <c r="Q25" i="4"/>
  <c r="Q15" i="4"/>
  <c r="Q32" i="4"/>
  <c r="Q20" i="4"/>
  <c r="Q22" i="4"/>
  <c r="Q11" i="4"/>
  <c r="D81" i="4" l="1"/>
  <c r="D11" i="5" s="1"/>
  <c r="D79" i="4"/>
  <c r="D9" i="5" s="1"/>
  <c r="G9" i="5" s="1"/>
  <c r="D83" i="4"/>
  <c r="D13" i="5" s="1"/>
  <c r="G11" i="5" l="1"/>
</calcChain>
</file>

<file path=xl/sharedStrings.xml><?xml version="1.0" encoding="utf-8"?>
<sst xmlns="http://schemas.openxmlformats.org/spreadsheetml/2006/main" count="111" uniqueCount="60">
  <si>
    <t>Pas du tout d’accord</t>
  </si>
  <si>
    <t>Pas d’accord</t>
  </si>
  <si>
    <t>D’accord</t>
  </si>
  <si>
    <t>Tout à fait d'accord</t>
  </si>
  <si>
    <t xml:space="preserve"> Mon travail demande de longues périodes de concentration intense</t>
  </si>
  <si>
    <t xml:space="preserve"> Mon travail est très bousculé</t>
  </si>
  <si>
    <t xml:space="preserve"> Mon supérieur se sent concerné par le bien-être de ses subordonnés</t>
  </si>
  <si>
    <t xml:space="preserve"> Mon supérieur prête attention à ce que je dis</t>
  </si>
  <si>
    <t xml:space="preserve"> Mon supérieur réussit facilement à faire collaborer ses subordonnés</t>
  </si>
  <si>
    <t xml:space="preserve"> Les collègues avec qui je travaille sont des gens professionnellement compétents</t>
  </si>
  <si>
    <t xml:space="preserve"> Les collègues avec qui je travaille sont amicaux</t>
  </si>
  <si>
    <t>Quantité - rapidité</t>
  </si>
  <si>
    <t>Complexité - intensité</t>
  </si>
  <si>
    <t>Morcellement, prévisibilité</t>
  </si>
  <si>
    <t>Demande psychologique</t>
  </si>
  <si>
    <t>Latitude ou marges de manœuvre</t>
  </si>
  <si>
    <t>Utilisation actuelle des compétences</t>
  </si>
  <si>
    <t>Développement des compétences</t>
  </si>
  <si>
    <t>latitude décisionnelle</t>
  </si>
  <si>
    <t>Soutien professionnel N+1</t>
  </si>
  <si>
    <t>Soutien professionnel collègues</t>
  </si>
  <si>
    <t>soutien social</t>
  </si>
  <si>
    <t>Résultat</t>
  </si>
  <si>
    <t xml:space="preserve"> Je reçois des ordres contradictoires de la part d’autres personnes</t>
  </si>
  <si>
    <t xml:space="preserve"> Mes tâches sont souvent interrompues avant d’être achevées, nécessitant de les reprendre plus tard</t>
  </si>
  <si>
    <t xml:space="preserve"> Attendre le travail de collègues ou d’autres départements ralentit souvent mon propre travail</t>
  </si>
  <si>
    <t xml:space="preserve"> Mon supérieur m’aide à mener ma tâche à bien</t>
  </si>
  <si>
    <t xml:space="preserve"> Les collègues avec qui je travaille m’aident à mener les tâches à bien</t>
  </si>
  <si>
    <t xml:space="preserve"> Les collègues avec qui je travaille me manifestent de l’intérêt</t>
  </si>
  <si>
    <t>Latitude décisionnelle</t>
  </si>
  <si>
    <t>Soutien social</t>
  </si>
  <si>
    <t>Situation de Job Strain</t>
  </si>
  <si>
    <t>Colonne1</t>
  </si>
  <si>
    <t>Colonne2</t>
  </si>
  <si>
    <t>Colonne3</t>
  </si>
  <si>
    <t>Colonne4</t>
  </si>
  <si>
    <t>Répondez aux questions en cochant la case correspondante.</t>
  </si>
  <si>
    <t>Situation de isoStrain</t>
  </si>
  <si>
    <t xml:space="preserve"> Dans mon travail, je dois apprendre des choses nouvelles.</t>
  </si>
  <si>
    <t xml:space="preserve"> Dans mon travail, j’effectue des tâches répétitives.</t>
  </si>
  <si>
    <t xml:space="preserve"> Mon travail me demande d’être créatif.</t>
  </si>
  <si>
    <t xml:space="preserve"> Mon travail me permet de prendre souvent des décisions moi-même.</t>
  </si>
  <si>
    <t xml:space="preserve"> Mon travail demande un haut niveau de compétence.</t>
  </si>
  <si>
    <t xml:space="preserve"> Dans ma tâche, j’ai très peu de libertés pour décider comment je fais mon travail.</t>
  </si>
  <si>
    <t xml:space="preserve"> Dans mon travail, j’ai des activités variées.</t>
  </si>
  <si>
    <t xml:space="preserve"> J’ai la possibilité d’influencer le déroulement de mon travail.</t>
  </si>
  <si>
    <t xml:space="preserve"> J’ai l’occasion de développer mes compétences professionnelles.</t>
  </si>
  <si>
    <t xml:space="preserve"> Mon travail me demande de travailler très vite.</t>
  </si>
  <si>
    <t xml:space="preserve"> Mon travail me demande de travailler intensément.</t>
  </si>
  <si>
    <t xml:space="preserve"> On me demande d’effectuer une quantité de travail excessive.</t>
  </si>
  <si>
    <t xml:space="preserve"> Je dispose du temps pour exécuter correctement mon travail.</t>
  </si>
  <si>
    <r>
      <t>L’Isostrain est la combinaison d’une situation de job strain et d’un</t>
    </r>
    <r>
      <rPr>
        <b/>
        <sz val="14"/>
        <color rgb="FF231F20"/>
        <rFont val="Calibri"/>
        <family val="2"/>
        <scheme val="minor"/>
      </rPr>
      <t xml:space="preserve"> faible soutien social, inférieur à 24.</t>
    </r>
  </si>
  <si>
    <t>Source Dares Mai 2008 - N°22.1</t>
  </si>
  <si>
    <t xml:space="preserve">Le « Job strain » ou « tension au travail » est la combinaison faible latitude/forte demande. </t>
  </si>
  <si>
    <r>
      <t>En pratique, si le score de</t>
    </r>
    <r>
      <rPr>
        <b/>
        <sz val="14"/>
        <color rgb="FF231F20"/>
        <rFont val="Calibri"/>
        <family val="2"/>
        <scheme val="minor"/>
      </rPr>
      <t xml:space="preserve"> demande psychologique est supérieur à 20</t>
    </r>
    <r>
      <rPr>
        <sz val="14"/>
        <color rgb="FF231F20"/>
        <rFont val="Calibri"/>
        <family val="2"/>
        <scheme val="minor"/>
      </rPr>
      <t xml:space="preserve"> et</t>
    </r>
  </si>
  <si>
    <r>
      <t xml:space="preserve">le score de </t>
    </r>
    <r>
      <rPr>
        <b/>
        <sz val="14"/>
        <color rgb="FF231F20"/>
        <rFont val="Calibri"/>
        <family val="2"/>
        <scheme val="minor"/>
      </rPr>
      <t>latitude décisionnelle inférieure à 71</t>
    </r>
    <r>
      <rPr>
        <sz val="14"/>
        <color rgb="FF231F20"/>
        <rFont val="Calibri"/>
        <family val="2"/>
        <scheme val="minor"/>
      </rPr>
      <t xml:space="preserve">, cela correspond à un travail « tendu », </t>
    </r>
  </si>
  <si>
    <t>et donc considéré en situation de « job strain ».</t>
  </si>
  <si>
    <t>Le questionnaire de Karasek proposé par Ancarel</t>
  </si>
  <si>
    <t xml:space="preserve">Résultats du questionnaire de Karasek </t>
  </si>
  <si>
    <t>Proposé par Ancarel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</si>
</sst>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Calibri"/>
      <family val="2"/>
      <scheme val="minor"/>
    </font>
    <font>
      <sz val="11"/>
      <color rgb="FF231F20"/>
      <name val="Arial"/>
      <family val="2"/>
    </font>
    <font>
      <sz val="11"/>
      <color theme="1"/>
      <name val="Arial"/>
      <family val="2"/>
    </font>
    <font>
      <sz val="11"/>
      <color rgb="FF5A5A5A"/>
      <name val="Arial"/>
      <family val="2"/>
    </font>
    <font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31F20"/>
      <name val="ScalaSans-Regular"/>
    </font>
    <font>
      <sz val="14"/>
      <color rgb="FF231F2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231F20"/>
      <name val="ScalaSans-Regula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3B9FF"/>
        <bgColor indexed="64"/>
      </patternFill>
    </fill>
  </fills>
  <borders count="15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1" xfId="0" applyFont="1" applyBorder="1" applyAlignment="1" applyProtection="1">
      <alignment horizontal="center" wrapText="1" readingOrder="1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quotePrefix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9" fillId="0" borderId="0" xfId="0" applyFont="1" applyProtection="1"/>
    <xf numFmtId="0" fontId="11" fillId="0" borderId="0" xfId="1" applyProtection="1"/>
    <xf numFmtId="0" fontId="2" fillId="3" borderId="0" xfId="0" applyFont="1" applyFill="1" applyAlignment="1" applyProtection="1">
      <alignment horizontal="center"/>
    </xf>
    <xf numFmtId="0" fontId="3" fillId="0" borderId="8" xfId="0" applyFont="1" applyBorder="1" applyAlignment="1" applyProtection="1">
      <alignment horizontal="center" wrapText="1" readingOrder="1"/>
    </xf>
    <xf numFmtId="0" fontId="1" fillId="0" borderId="4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3" fillId="0" borderId="10" xfId="0" applyFont="1" applyBorder="1" applyAlignment="1" applyProtection="1">
      <alignment horizontal="center" vertical="center" wrapText="1" readingOrder="1"/>
    </xf>
    <xf numFmtId="0" fontId="3" fillId="0" borderId="11" xfId="0" applyFont="1" applyBorder="1" applyAlignment="1" applyProtection="1">
      <alignment horizontal="center" vertical="center" wrapText="1" readingOrder="1"/>
    </xf>
    <xf numFmtId="0" fontId="2" fillId="0" borderId="7" xfId="0" applyFont="1" applyBorder="1" applyProtection="1"/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/>
    <xf numFmtId="0" fontId="1" fillId="0" borderId="13" xfId="0" applyFont="1" applyBorder="1" applyProtection="1"/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13" fillId="2" borderId="0" xfId="0" applyFont="1" applyFill="1" applyAlignment="1" applyProtection="1">
      <alignment horizontal="left"/>
    </xf>
  </cellXfs>
  <cellStyles count="2">
    <cellStyle name="Lien hypertexte" xfId="1" builtinId="8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5A5A5A"/>
        <name val="Arial"/>
        <family val="2"/>
        <scheme val="none"/>
      </font>
      <alignment horizontal="center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alignment horizontal="center" vertical="center" textRotation="0" indent="0" justifyLastLine="0" shrinkToFit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border>
        <top style="thin">
          <color theme="0" tint="-0.34998626667073579"/>
        </top>
      </border>
    </dxf>
    <dxf>
      <border>
        <bottom style="thin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Arial"/>
        <family val="2"/>
        <scheme val="none"/>
      </font>
      <protection locked="1" hidden="0"/>
    </dxf>
  </dxfs>
  <tableStyles count="0" defaultTableStyle="TableStyleMedium2" defaultPivotStyle="PivotStyleLight16"/>
  <colors>
    <mruColors>
      <color rgb="FFE3B9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800100</xdr:colOff>
      <xdr:row>0</xdr:row>
      <xdr:rowOff>105071</xdr:rowOff>
    </xdr:from>
    <xdr:to>
      <xdr:col>11</xdr:col>
      <xdr:colOff>657225</xdr:colOff>
      <xdr:row>3</xdr:row>
      <xdr:rowOff>104774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A8C3E9-457E-4F18-9C7B-D9C0A1C62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105071"/>
          <a:ext cx="1495425" cy="628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454025</xdr:colOff>
      <xdr:row>1</xdr:row>
      <xdr:rowOff>136525</xdr:rowOff>
    </xdr:from>
    <xdr:to>
      <xdr:col>7</xdr:col>
      <xdr:colOff>361950</xdr:colOff>
      <xdr:row>4</xdr:row>
      <xdr:rowOff>155278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AABC76-B2D0-43C1-AD2A-22609BB36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150" y="295275"/>
          <a:ext cx="1495425" cy="6378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4DE9C-405A-4C69-AC69-E4455D697A57}" name="Tableau2" displayName="Tableau2" ref="E8:L34" totalsRowShown="0" headerRowDxfId="17" dataDxfId="29" headerRowBorderDxfId="27" tableBorderDxfId="28" totalsRowBorderDxfId="26">
  <autoFilter ref="E8:L34" xr:uid="{F59E47F0-6692-4124-A3D3-3B817C191E22}"/>
  <tableColumns count="8">
    <tableColumn id="1" xr3:uid="{8F3E7071-C2BC-48D3-812D-503801AFF22E}" name="Colonne1" dataDxfId="25"/>
    <tableColumn id="2" xr3:uid="{C690BA40-159F-41C2-AFE0-561F509B4BEB}" name="Colonne2" dataDxfId="24"/>
    <tableColumn id="3" xr3:uid="{B3BC1E93-2ED6-4C93-ACBF-18FA1C353E63}" name="Colonne3" dataDxfId="23"/>
    <tableColumn id="4" xr3:uid="{D0195479-595E-4B5D-ADBC-3CCFE101E09B}" name="Colonne4" dataDxfId="22"/>
    <tableColumn id="5" xr3:uid="{C7CF3209-F310-47DA-BA36-73533D70A802}" name="Pas du tout d’accord" dataDxfId="21"/>
    <tableColumn id="6" xr3:uid="{72053AA1-66FC-486E-8B49-C648F5477E94}" name="Pas d’accord" dataDxfId="20"/>
    <tableColumn id="7" xr3:uid="{1A3ED2F6-995F-498E-8074-D6DD8DE6EA40}" name="D’accord" dataDxfId="19"/>
    <tableColumn id="8" xr3:uid="{729938E2-5E55-4A2F-9E65-5B476BB6D227}" name="Tout à fait d'accord" dataDxfId="1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il-emploi.gouv.fr/IMG/pdf/2005.05-22.1_v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BC78-7FFC-4AFF-9461-A0867B376D8D}">
  <dimension ref="A2:Q83"/>
  <sheetViews>
    <sheetView showGridLines="0" tabSelected="1" zoomScaleNormal="100" workbookViewId="0">
      <selection activeCell="U21" sqref="U21"/>
    </sheetView>
  </sheetViews>
  <sheetFormatPr baseColWidth="10" defaultColWidth="11.5703125" defaultRowHeight="14.25"/>
  <cols>
    <col min="1" max="1" width="2.5703125" style="1" customWidth="1"/>
    <col min="2" max="2" width="20" style="1" hidden="1" customWidth="1"/>
    <col min="3" max="3" width="0" style="1" hidden="1" customWidth="1"/>
    <col min="4" max="4" width="5.5703125" style="1" hidden="1" customWidth="1"/>
    <col min="5" max="5" width="11.42578125" style="1" customWidth="1"/>
    <col min="6" max="6" width="94.140625" style="1" customWidth="1"/>
    <col min="7" max="8" width="4.7109375" style="1" hidden="1" customWidth="1"/>
    <col min="9" max="12" width="12.28515625" style="4" customWidth="1"/>
    <col min="13" max="17" width="0" style="1" hidden="1" customWidth="1"/>
    <col min="18" max="18" width="8" style="1" customWidth="1"/>
    <col min="19" max="19" width="14.5703125" style="1" customWidth="1"/>
    <col min="20" max="16384" width="11.5703125" style="1"/>
  </cols>
  <sheetData>
    <row r="2" spans="1:17" ht="21">
      <c r="F2" s="43" t="s">
        <v>57</v>
      </c>
    </row>
    <row r="6" spans="1:17">
      <c r="F6" s="28" t="s">
        <v>36</v>
      </c>
    </row>
    <row r="7" spans="1:17" ht="15" thickBot="1">
      <c r="A7" s="2"/>
      <c r="M7" s="5">
        <v>1</v>
      </c>
      <c r="N7" s="5">
        <v>2</v>
      </c>
      <c r="O7" s="5">
        <v>3</v>
      </c>
      <c r="P7" s="5">
        <v>4</v>
      </c>
    </row>
    <row r="8" spans="1:17" ht="52.5" customHeight="1" thickBot="1">
      <c r="A8" s="2"/>
      <c r="E8" s="31" t="s">
        <v>32</v>
      </c>
      <c r="F8" s="32" t="s">
        <v>33</v>
      </c>
      <c r="G8" s="32" t="s">
        <v>34</v>
      </c>
      <c r="H8" s="32" t="s">
        <v>35</v>
      </c>
      <c r="I8" s="33" t="s">
        <v>0</v>
      </c>
      <c r="J8" s="33" t="s">
        <v>1</v>
      </c>
      <c r="K8" s="33" t="s">
        <v>2</v>
      </c>
      <c r="L8" s="34" t="s">
        <v>3</v>
      </c>
      <c r="M8" s="29" t="s">
        <v>0</v>
      </c>
      <c r="N8" s="7" t="s">
        <v>1</v>
      </c>
      <c r="O8" s="7" t="s">
        <v>2</v>
      </c>
      <c r="P8" s="7" t="s">
        <v>3</v>
      </c>
    </row>
    <row r="9" spans="1:17">
      <c r="B9" s="1" t="s">
        <v>18</v>
      </c>
      <c r="C9" s="2" t="s">
        <v>17</v>
      </c>
      <c r="D9" s="2"/>
      <c r="E9" s="35">
        <v>1</v>
      </c>
      <c r="F9" s="30" t="s">
        <v>38</v>
      </c>
      <c r="G9" s="30"/>
      <c r="H9" s="30"/>
      <c r="I9" s="8"/>
      <c r="J9" s="8"/>
      <c r="K9" s="8"/>
      <c r="L9" s="36"/>
      <c r="M9" s="1" t="str">
        <f t="shared" ref="M9:M18" si="0">IF(I9&lt;&gt;"",1,"")</f>
        <v/>
      </c>
      <c r="N9" s="1" t="str">
        <f t="shared" ref="N9:N34" si="1">IF(J9&lt;&gt;"",2,"")</f>
        <v/>
      </c>
      <c r="O9" s="1" t="str">
        <f t="shared" ref="O9:O34" si="2">IF(K9&lt;&gt;"",3,"")</f>
        <v/>
      </c>
      <c r="P9" s="1" t="str">
        <f t="shared" ref="P9:P18" si="3">IF(L9&lt;&gt;"",4,"")</f>
        <v/>
      </c>
      <c r="Q9" s="1">
        <f t="shared" ref="Q9:Q34" si="4">SUM(M9:P9)</f>
        <v>0</v>
      </c>
    </row>
    <row r="10" spans="1:17">
      <c r="B10" s="1" t="s">
        <v>18</v>
      </c>
      <c r="C10" s="2" t="s">
        <v>16</v>
      </c>
      <c r="D10" s="2"/>
      <c r="E10" s="35">
        <v>2</v>
      </c>
      <c r="F10" s="30" t="s">
        <v>39</v>
      </c>
      <c r="G10" s="30"/>
      <c r="H10" s="30"/>
      <c r="I10" s="8"/>
      <c r="J10" s="8"/>
      <c r="K10" s="8"/>
      <c r="L10" s="36"/>
      <c r="M10" s="1" t="str">
        <f t="shared" si="0"/>
        <v/>
      </c>
      <c r="N10" s="1" t="str">
        <f t="shared" si="1"/>
        <v/>
      </c>
      <c r="O10" s="1" t="str">
        <f t="shared" si="2"/>
        <v/>
      </c>
      <c r="P10" s="1" t="str">
        <f t="shared" si="3"/>
        <v/>
      </c>
      <c r="Q10" s="1">
        <f t="shared" si="4"/>
        <v>0</v>
      </c>
    </row>
    <row r="11" spans="1:17">
      <c r="B11" s="1" t="s">
        <v>18</v>
      </c>
      <c r="C11" s="2" t="s">
        <v>17</v>
      </c>
      <c r="D11" s="2"/>
      <c r="E11" s="35">
        <v>3</v>
      </c>
      <c r="F11" s="30" t="s">
        <v>40</v>
      </c>
      <c r="G11" s="30"/>
      <c r="H11" s="30"/>
      <c r="I11" s="8"/>
      <c r="J11" s="8"/>
      <c r="K11" s="8"/>
      <c r="L11" s="36"/>
      <c r="M11" s="1" t="str">
        <f t="shared" si="0"/>
        <v/>
      </c>
      <c r="N11" s="1" t="str">
        <f t="shared" si="1"/>
        <v/>
      </c>
      <c r="O11" s="1" t="str">
        <f t="shared" si="2"/>
        <v/>
      </c>
      <c r="P11" s="1" t="str">
        <f t="shared" si="3"/>
        <v/>
      </c>
      <c r="Q11" s="1">
        <f t="shared" si="4"/>
        <v>0</v>
      </c>
    </row>
    <row r="12" spans="1:17">
      <c r="A12" s="2"/>
      <c r="B12" s="1" t="s">
        <v>18</v>
      </c>
      <c r="C12" s="2" t="s">
        <v>15</v>
      </c>
      <c r="D12" s="2"/>
      <c r="E12" s="35">
        <v>4</v>
      </c>
      <c r="F12" s="30" t="s">
        <v>41</v>
      </c>
      <c r="G12" s="30"/>
      <c r="H12" s="30"/>
      <c r="I12" s="8"/>
      <c r="J12" s="8"/>
      <c r="K12" s="8"/>
      <c r="L12" s="36"/>
      <c r="M12" s="1" t="str">
        <f t="shared" si="0"/>
        <v/>
      </c>
      <c r="N12" s="1" t="str">
        <f t="shared" si="1"/>
        <v/>
      </c>
      <c r="O12" s="1" t="str">
        <f t="shared" si="2"/>
        <v/>
      </c>
      <c r="P12" s="1" t="str">
        <f t="shared" si="3"/>
        <v/>
      </c>
      <c r="Q12" s="1">
        <f t="shared" si="4"/>
        <v>0</v>
      </c>
    </row>
    <row r="13" spans="1:17">
      <c r="B13" s="1" t="s">
        <v>18</v>
      </c>
      <c r="C13" s="2" t="s">
        <v>16</v>
      </c>
      <c r="D13" s="2"/>
      <c r="E13" s="35">
        <v>5</v>
      </c>
      <c r="F13" s="30" t="s">
        <v>42</v>
      </c>
      <c r="G13" s="30"/>
      <c r="H13" s="30"/>
      <c r="I13" s="8"/>
      <c r="J13" s="8"/>
      <c r="K13" s="8"/>
      <c r="L13" s="36"/>
      <c r="M13" s="1" t="str">
        <f t="shared" si="0"/>
        <v/>
      </c>
      <c r="N13" s="1" t="str">
        <f t="shared" si="1"/>
        <v/>
      </c>
      <c r="O13" s="1" t="str">
        <f t="shared" si="2"/>
        <v/>
      </c>
      <c r="P13" s="1" t="str">
        <f t="shared" si="3"/>
        <v/>
      </c>
      <c r="Q13" s="1">
        <f t="shared" si="4"/>
        <v>0</v>
      </c>
    </row>
    <row r="14" spans="1:17">
      <c r="B14" s="1" t="s">
        <v>18</v>
      </c>
      <c r="C14" s="2" t="s">
        <v>15</v>
      </c>
      <c r="D14" s="2"/>
      <c r="E14" s="35">
        <v>6</v>
      </c>
      <c r="F14" s="30" t="s">
        <v>43</v>
      </c>
      <c r="G14" s="30"/>
      <c r="H14" s="30"/>
      <c r="I14" s="8"/>
      <c r="J14" s="8"/>
      <c r="K14" s="8"/>
      <c r="L14" s="36"/>
      <c r="M14" s="1" t="str">
        <f t="shared" si="0"/>
        <v/>
      </c>
      <c r="N14" s="1" t="str">
        <f t="shared" si="1"/>
        <v/>
      </c>
      <c r="O14" s="1" t="str">
        <f t="shared" si="2"/>
        <v/>
      </c>
      <c r="P14" s="1" t="str">
        <f t="shared" si="3"/>
        <v/>
      </c>
      <c r="Q14" s="1">
        <f t="shared" si="4"/>
        <v>0</v>
      </c>
    </row>
    <row r="15" spans="1:17">
      <c r="B15" s="1" t="s">
        <v>18</v>
      </c>
      <c r="C15" s="2" t="s">
        <v>16</v>
      </c>
      <c r="D15" s="2"/>
      <c r="E15" s="35">
        <v>7</v>
      </c>
      <c r="F15" s="30" t="s">
        <v>44</v>
      </c>
      <c r="G15" s="30"/>
      <c r="H15" s="30"/>
      <c r="I15" s="8"/>
      <c r="J15" s="8"/>
      <c r="K15" s="8"/>
      <c r="L15" s="36"/>
      <c r="M15" s="1" t="str">
        <f t="shared" si="0"/>
        <v/>
      </c>
      <c r="N15" s="1" t="str">
        <f t="shared" si="1"/>
        <v/>
      </c>
      <c r="O15" s="1" t="str">
        <f t="shared" si="2"/>
        <v/>
      </c>
      <c r="P15" s="1" t="str">
        <f t="shared" si="3"/>
        <v/>
      </c>
      <c r="Q15" s="1">
        <f t="shared" si="4"/>
        <v>0</v>
      </c>
    </row>
    <row r="16" spans="1:17">
      <c r="A16" s="2"/>
      <c r="B16" s="1" t="s">
        <v>18</v>
      </c>
      <c r="C16" s="2" t="s">
        <v>15</v>
      </c>
      <c r="D16" s="2"/>
      <c r="E16" s="35">
        <v>8</v>
      </c>
      <c r="F16" s="30" t="s">
        <v>45</v>
      </c>
      <c r="G16" s="30"/>
      <c r="H16" s="30"/>
      <c r="I16" s="8"/>
      <c r="J16" s="8"/>
      <c r="K16" s="8"/>
      <c r="L16" s="36"/>
      <c r="M16" s="1" t="str">
        <f t="shared" si="0"/>
        <v/>
      </c>
      <c r="N16" s="1" t="str">
        <f t="shared" si="1"/>
        <v/>
      </c>
      <c r="O16" s="1" t="str">
        <f t="shared" si="2"/>
        <v/>
      </c>
      <c r="P16" s="1" t="str">
        <f t="shared" si="3"/>
        <v/>
      </c>
      <c r="Q16" s="1">
        <f t="shared" si="4"/>
        <v>0</v>
      </c>
    </row>
    <row r="17" spans="2:17">
      <c r="B17" s="1" t="s">
        <v>18</v>
      </c>
      <c r="C17" s="2" t="s">
        <v>17</v>
      </c>
      <c r="D17" s="2"/>
      <c r="E17" s="35">
        <v>9</v>
      </c>
      <c r="F17" s="30" t="s">
        <v>46</v>
      </c>
      <c r="G17" s="30"/>
      <c r="H17" s="30"/>
      <c r="I17" s="8"/>
      <c r="J17" s="8"/>
      <c r="K17" s="8"/>
      <c r="L17" s="36"/>
      <c r="M17" s="1" t="str">
        <f t="shared" si="0"/>
        <v/>
      </c>
      <c r="N17" s="1" t="str">
        <f t="shared" si="1"/>
        <v/>
      </c>
      <c r="O17" s="1" t="str">
        <f t="shared" si="2"/>
        <v/>
      </c>
      <c r="P17" s="1" t="str">
        <f t="shared" si="3"/>
        <v/>
      </c>
      <c r="Q17" s="1">
        <f t="shared" si="4"/>
        <v>0</v>
      </c>
    </row>
    <row r="18" spans="2:17">
      <c r="B18" s="1" t="s">
        <v>14</v>
      </c>
      <c r="C18" s="2" t="s">
        <v>11</v>
      </c>
      <c r="D18" s="2"/>
      <c r="E18" s="35">
        <v>10</v>
      </c>
      <c r="F18" s="30" t="s">
        <v>47</v>
      </c>
      <c r="G18" s="30"/>
      <c r="H18" s="30"/>
      <c r="I18" s="8"/>
      <c r="J18" s="8"/>
      <c r="K18" s="8"/>
      <c r="L18" s="36"/>
      <c r="M18" s="1" t="str">
        <f t="shared" si="0"/>
        <v/>
      </c>
      <c r="N18" s="1" t="str">
        <f t="shared" si="1"/>
        <v/>
      </c>
      <c r="O18" s="1" t="str">
        <f t="shared" si="2"/>
        <v/>
      </c>
      <c r="P18" s="1" t="str">
        <f t="shared" si="3"/>
        <v/>
      </c>
      <c r="Q18" s="1">
        <f t="shared" si="4"/>
        <v>0</v>
      </c>
    </row>
    <row r="19" spans="2:17">
      <c r="B19" s="1" t="s">
        <v>14</v>
      </c>
      <c r="C19" s="2" t="s">
        <v>12</v>
      </c>
      <c r="D19" s="2"/>
      <c r="E19" s="35">
        <v>11</v>
      </c>
      <c r="F19" s="30" t="s">
        <v>48</v>
      </c>
      <c r="G19" s="30"/>
      <c r="H19" s="30"/>
      <c r="I19" s="8"/>
      <c r="J19" s="8"/>
      <c r="K19" s="8"/>
      <c r="L19" s="36"/>
      <c r="M19" s="1" t="str">
        <f t="shared" ref="M19:M34" si="5">IF(I19&lt;&gt;"",1,"")</f>
        <v/>
      </c>
      <c r="N19" s="1" t="str">
        <f t="shared" si="1"/>
        <v/>
      </c>
      <c r="O19" s="1" t="str">
        <f t="shared" si="2"/>
        <v/>
      </c>
      <c r="P19" s="1" t="str">
        <f t="shared" ref="P19:P34" si="6">IF(L19&lt;&gt;"",4,"")</f>
        <v/>
      </c>
      <c r="Q19" s="1">
        <f t="shared" si="4"/>
        <v>0</v>
      </c>
    </row>
    <row r="20" spans="2:17">
      <c r="B20" s="1" t="s">
        <v>14</v>
      </c>
      <c r="C20" s="2" t="s">
        <v>11</v>
      </c>
      <c r="D20" s="2"/>
      <c r="E20" s="35">
        <v>12</v>
      </c>
      <c r="F20" s="30" t="s">
        <v>49</v>
      </c>
      <c r="G20" s="30"/>
      <c r="H20" s="30"/>
      <c r="I20" s="8"/>
      <c r="J20" s="8"/>
      <c r="K20" s="8"/>
      <c r="L20" s="36"/>
      <c r="M20" s="1" t="str">
        <f t="shared" si="5"/>
        <v/>
      </c>
      <c r="N20" s="1" t="str">
        <f t="shared" si="1"/>
        <v/>
      </c>
      <c r="O20" s="1" t="str">
        <f t="shared" si="2"/>
        <v/>
      </c>
      <c r="P20" s="1" t="str">
        <f t="shared" si="6"/>
        <v/>
      </c>
      <c r="Q20" s="1">
        <f t="shared" si="4"/>
        <v>0</v>
      </c>
    </row>
    <row r="21" spans="2:17">
      <c r="B21" s="1" t="s">
        <v>14</v>
      </c>
      <c r="C21" s="2" t="s">
        <v>11</v>
      </c>
      <c r="D21" s="2"/>
      <c r="E21" s="35">
        <v>13</v>
      </c>
      <c r="F21" s="30" t="s">
        <v>50</v>
      </c>
      <c r="G21" s="30"/>
      <c r="H21" s="30"/>
      <c r="I21" s="8"/>
      <c r="J21" s="8"/>
      <c r="K21" s="8"/>
      <c r="L21" s="36"/>
      <c r="M21" s="1" t="str">
        <f t="shared" si="5"/>
        <v/>
      </c>
      <c r="N21" s="1" t="str">
        <f t="shared" si="1"/>
        <v/>
      </c>
      <c r="O21" s="1" t="str">
        <f t="shared" si="2"/>
        <v/>
      </c>
      <c r="P21" s="1" t="str">
        <f t="shared" si="6"/>
        <v/>
      </c>
      <c r="Q21" s="1">
        <f t="shared" si="4"/>
        <v>0</v>
      </c>
    </row>
    <row r="22" spans="2:17">
      <c r="B22" s="1" t="s">
        <v>14</v>
      </c>
      <c r="C22" s="2" t="s">
        <v>12</v>
      </c>
      <c r="D22" s="2"/>
      <c r="E22" s="35">
        <v>14</v>
      </c>
      <c r="F22" s="30" t="s">
        <v>23</v>
      </c>
      <c r="G22" s="30"/>
      <c r="H22" s="30"/>
      <c r="I22" s="8"/>
      <c r="J22" s="8"/>
      <c r="K22" s="8"/>
      <c r="L22" s="36"/>
      <c r="M22" s="1" t="str">
        <f t="shared" si="5"/>
        <v/>
      </c>
      <c r="N22" s="1" t="str">
        <f t="shared" si="1"/>
        <v/>
      </c>
      <c r="O22" s="1" t="str">
        <f t="shared" si="2"/>
        <v/>
      </c>
      <c r="P22" s="1" t="str">
        <f t="shared" si="6"/>
        <v/>
      </c>
      <c r="Q22" s="1">
        <f t="shared" si="4"/>
        <v>0</v>
      </c>
    </row>
    <row r="23" spans="2:17">
      <c r="B23" s="1" t="s">
        <v>14</v>
      </c>
      <c r="C23" s="2" t="s">
        <v>12</v>
      </c>
      <c r="D23" s="2"/>
      <c r="E23" s="35">
        <v>15</v>
      </c>
      <c r="F23" s="30" t="s">
        <v>4</v>
      </c>
      <c r="G23" s="30"/>
      <c r="H23" s="30"/>
      <c r="I23" s="8"/>
      <c r="J23" s="8"/>
      <c r="K23" s="8"/>
      <c r="L23" s="36"/>
      <c r="M23" s="1" t="str">
        <f t="shared" si="5"/>
        <v/>
      </c>
      <c r="N23" s="1" t="str">
        <f t="shared" si="1"/>
        <v/>
      </c>
      <c r="O23" s="1" t="str">
        <f t="shared" si="2"/>
        <v/>
      </c>
      <c r="P23" s="1" t="str">
        <f t="shared" si="6"/>
        <v/>
      </c>
      <c r="Q23" s="1">
        <f t="shared" si="4"/>
        <v>0</v>
      </c>
    </row>
    <row r="24" spans="2:17">
      <c r="B24" s="1" t="s">
        <v>14</v>
      </c>
      <c r="C24" s="2" t="s">
        <v>13</v>
      </c>
      <c r="D24" s="2"/>
      <c r="E24" s="35">
        <v>16</v>
      </c>
      <c r="F24" s="30" t="s">
        <v>24</v>
      </c>
      <c r="G24" s="30"/>
      <c r="H24" s="30"/>
      <c r="I24" s="8"/>
      <c r="J24" s="8"/>
      <c r="K24" s="8"/>
      <c r="L24" s="36"/>
      <c r="M24" s="1" t="str">
        <f t="shared" si="5"/>
        <v/>
      </c>
      <c r="N24" s="1" t="str">
        <f t="shared" si="1"/>
        <v/>
      </c>
      <c r="O24" s="1" t="str">
        <f t="shared" si="2"/>
        <v/>
      </c>
      <c r="P24" s="1" t="str">
        <f t="shared" si="6"/>
        <v/>
      </c>
      <c r="Q24" s="1">
        <f t="shared" si="4"/>
        <v>0</v>
      </c>
    </row>
    <row r="25" spans="2:17">
      <c r="B25" s="1" t="s">
        <v>14</v>
      </c>
      <c r="C25" s="2" t="s">
        <v>13</v>
      </c>
      <c r="D25" s="2"/>
      <c r="E25" s="35">
        <v>17</v>
      </c>
      <c r="F25" s="30" t="s">
        <v>5</v>
      </c>
      <c r="G25" s="30"/>
      <c r="H25" s="30"/>
      <c r="I25" s="8"/>
      <c r="J25" s="8"/>
      <c r="K25" s="8"/>
      <c r="L25" s="36"/>
      <c r="M25" s="1" t="str">
        <f t="shared" si="5"/>
        <v/>
      </c>
      <c r="N25" s="1" t="str">
        <f t="shared" si="1"/>
        <v/>
      </c>
      <c r="O25" s="1" t="str">
        <f t="shared" si="2"/>
        <v/>
      </c>
      <c r="P25" s="1" t="str">
        <f t="shared" si="6"/>
        <v/>
      </c>
      <c r="Q25" s="1">
        <f t="shared" si="4"/>
        <v>0</v>
      </c>
    </row>
    <row r="26" spans="2:17">
      <c r="B26" s="1" t="s">
        <v>14</v>
      </c>
      <c r="C26" s="2" t="s">
        <v>13</v>
      </c>
      <c r="D26" s="2"/>
      <c r="E26" s="35">
        <v>18</v>
      </c>
      <c r="F26" s="30" t="s">
        <v>25</v>
      </c>
      <c r="G26" s="30"/>
      <c r="H26" s="30"/>
      <c r="I26" s="8"/>
      <c r="J26" s="8"/>
      <c r="K26" s="8"/>
      <c r="L26" s="36"/>
      <c r="M26" s="1" t="str">
        <f t="shared" si="5"/>
        <v/>
      </c>
      <c r="N26" s="1" t="str">
        <f t="shared" si="1"/>
        <v/>
      </c>
      <c r="O26" s="1" t="str">
        <f t="shared" si="2"/>
        <v/>
      </c>
      <c r="P26" s="1" t="str">
        <f t="shared" si="6"/>
        <v/>
      </c>
      <c r="Q26" s="1">
        <f t="shared" si="4"/>
        <v>0</v>
      </c>
    </row>
    <row r="27" spans="2:17">
      <c r="B27" s="1" t="s">
        <v>21</v>
      </c>
      <c r="C27" s="1" t="s">
        <v>19</v>
      </c>
      <c r="D27" s="2"/>
      <c r="E27" s="35">
        <v>19</v>
      </c>
      <c r="F27" s="30" t="s">
        <v>6</v>
      </c>
      <c r="G27" s="30"/>
      <c r="H27" s="30"/>
      <c r="I27" s="8"/>
      <c r="J27" s="8"/>
      <c r="K27" s="8"/>
      <c r="L27" s="36"/>
      <c r="M27" s="1" t="str">
        <f t="shared" si="5"/>
        <v/>
      </c>
      <c r="N27" s="1" t="str">
        <f t="shared" si="1"/>
        <v/>
      </c>
      <c r="O27" s="1" t="str">
        <f t="shared" si="2"/>
        <v/>
      </c>
      <c r="P27" s="1" t="str">
        <f t="shared" si="6"/>
        <v/>
      </c>
      <c r="Q27" s="1">
        <f t="shared" si="4"/>
        <v>0</v>
      </c>
    </row>
    <row r="28" spans="2:17">
      <c r="B28" s="1" t="s">
        <v>21</v>
      </c>
      <c r="C28" s="1" t="s">
        <v>19</v>
      </c>
      <c r="D28" s="2"/>
      <c r="E28" s="35">
        <v>20</v>
      </c>
      <c r="F28" s="30" t="s">
        <v>7</v>
      </c>
      <c r="G28" s="30"/>
      <c r="H28" s="30"/>
      <c r="I28" s="8"/>
      <c r="J28" s="8"/>
      <c r="K28" s="8"/>
      <c r="L28" s="36"/>
      <c r="M28" s="1" t="str">
        <f t="shared" si="5"/>
        <v/>
      </c>
      <c r="N28" s="1" t="str">
        <f t="shared" si="1"/>
        <v/>
      </c>
      <c r="O28" s="1" t="str">
        <f t="shared" si="2"/>
        <v/>
      </c>
      <c r="P28" s="1" t="str">
        <f t="shared" si="6"/>
        <v/>
      </c>
      <c r="Q28" s="1">
        <f t="shared" si="4"/>
        <v>0</v>
      </c>
    </row>
    <row r="29" spans="2:17">
      <c r="B29" s="1" t="s">
        <v>21</v>
      </c>
      <c r="C29" s="1" t="s">
        <v>19</v>
      </c>
      <c r="D29" s="2"/>
      <c r="E29" s="35">
        <v>21</v>
      </c>
      <c r="F29" s="30" t="s">
        <v>26</v>
      </c>
      <c r="G29" s="30"/>
      <c r="H29" s="30"/>
      <c r="I29" s="8"/>
      <c r="J29" s="8"/>
      <c r="K29" s="8"/>
      <c r="L29" s="36"/>
      <c r="M29" s="1" t="str">
        <f t="shared" si="5"/>
        <v/>
      </c>
      <c r="N29" s="1" t="str">
        <f t="shared" si="1"/>
        <v/>
      </c>
      <c r="O29" s="1" t="str">
        <f t="shared" si="2"/>
        <v/>
      </c>
      <c r="P29" s="1" t="str">
        <f t="shared" si="6"/>
        <v/>
      </c>
      <c r="Q29" s="1">
        <f t="shared" si="4"/>
        <v>0</v>
      </c>
    </row>
    <row r="30" spans="2:17">
      <c r="B30" s="1" t="s">
        <v>21</v>
      </c>
      <c r="C30" s="1" t="s">
        <v>19</v>
      </c>
      <c r="D30" s="2"/>
      <c r="E30" s="35">
        <v>22</v>
      </c>
      <c r="F30" s="30" t="s">
        <v>8</v>
      </c>
      <c r="G30" s="30"/>
      <c r="H30" s="30"/>
      <c r="I30" s="8"/>
      <c r="J30" s="8"/>
      <c r="K30" s="8"/>
      <c r="L30" s="36"/>
      <c r="M30" s="1" t="str">
        <f t="shared" si="5"/>
        <v/>
      </c>
      <c r="N30" s="1" t="str">
        <f t="shared" si="1"/>
        <v/>
      </c>
      <c r="O30" s="1" t="str">
        <f t="shared" si="2"/>
        <v/>
      </c>
      <c r="P30" s="1" t="str">
        <f t="shared" si="6"/>
        <v/>
      </c>
      <c r="Q30" s="1">
        <f t="shared" si="4"/>
        <v>0</v>
      </c>
    </row>
    <row r="31" spans="2:17">
      <c r="B31" s="1" t="s">
        <v>21</v>
      </c>
      <c r="C31" s="1" t="s">
        <v>20</v>
      </c>
      <c r="D31" s="2"/>
      <c r="E31" s="35">
        <v>23</v>
      </c>
      <c r="F31" s="30" t="s">
        <v>9</v>
      </c>
      <c r="G31" s="30"/>
      <c r="H31" s="30"/>
      <c r="I31" s="8"/>
      <c r="J31" s="8"/>
      <c r="K31" s="8"/>
      <c r="L31" s="36"/>
      <c r="M31" s="1" t="str">
        <f t="shared" si="5"/>
        <v/>
      </c>
      <c r="N31" s="1" t="str">
        <f t="shared" si="1"/>
        <v/>
      </c>
      <c r="O31" s="1" t="str">
        <f t="shared" si="2"/>
        <v/>
      </c>
      <c r="P31" s="1" t="str">
        <f t="shared" si="6"/>
        <v/>
      </c>
      <c r="Q31" s="1">
        <f t="shared" si="4"/>
        <v>0</v>
      </c>
    </row>
    <row r="32" spans="2:17">
      <c r="B32" s="1" t="s">
        <v>21</v>
      </c>
      <c r="C32" s="1" t="s">
        <v>20</v>
      </c>
      <c r="D32" s="2"/>
      <c r="E32" s="35">
        <v>24</v>
      </c>
      <c r="F32" s="30" t="s">
        <v>28</v>
      </c>
      <c r="G32" s="30"/>
      <c r="H32" s="30"/>
      <c r="I32" s="8"/>
      <c r="J32" s="8"/>
      <c r="K32" s="8"/>
      <c r="L32" s="36"/>
      <c r="M32" s="1" t="str">
        <f t="shared" si="5"/>
        <v/>
      </c>
      <c r="N32" s="1" t="str">
        <f t="shared" si="1"/>
        <v/>
      </c>
      <c r="O32" s="1" t="str">
        <f t="shared" si="2"/>
        <v/>
      </c>
      <c r="P32" s="1" t="str">
        <f t="shared" si="6"/>
        <v/>
      </c>
      <c r="Q32" s="1">
        <f t="shared" si="4"/>
        <v>0</v>
      </c>
    </row>
    <row r="33" spans="2:17">
      <c r="B33" s="1" t="s">
        <v>21</v>
      </c>
      <c r="C33" s="1" t="s">
        <v>20</v>
      </c>
      <c r="D33" s="2"/>
      <c r="E33" s="35">
        <v>25</v>
      </c>
      <c r="F33" s="30" t="s">
        <v>10</v>
      </c>
      <c r="G33" s="30"/>
      <c r="H33" s="30"/>
      <c r="I33" s="8"/>
      <c r="J33" s="8"/>
      <c r="K33" s="8"/>
      <c r="L33" s="36"/>
      <c r="M33" s="1" t="str">
        <f t="shared" si="5"/>
        <v/>
      </c>
      <c r="N33" s="1" t="str">
        <f t="shared" si="1"/>
        <v/>
      </c>
      <c r="O33" s="1" t="str">
        <f t="shared" si="2"/>
        <v/>
      </c>
      <c r="P33" s="1" t="str">
        <f t="shared" si="6"/>
        <v/>
      </c>
      <c r="Q33" s="1">
        <f t="shared" si="4"/>
        <v>0</v>
      </c>
    </row>
    <row r="34" spans="2:17">
      <c r="B34" s="1" t="s">
        <v>21</v>
      </c>
      <c r="C34" s="1" t="s">
        <v>20</v>
      </c>
      <c r="D34" s="2"/>
      <c r="E34" s="37">
        <v>26</v>
      </c>
      <c r="F34" s="38" t="s">
        <v>27</v>
      </c>
      <c r="G34" s="38"/>
      <c r="H34" s="38"/>
      <c r="I34" s="39"/>
      <c r="J34" s="39"/>
      <c r="K34" s="39"/>
      <c r="L34" s="40"/>
      <c r="M34" s="1" t="str">
        <f t="shared" si="5"/>
        <v/>
      </c>
      <c r="N34" s="1" t="str">
        <f t="shared" si="1"/>
        <v/>
      </c>
      <c r="O34" s="1" t="str">
        <f t="shared" si="2"/>
        <v/>
      </c>
      <c r="P34" s="1" t="str">
        <f t="shared" si="6"/>
        <v/>
      </c>
      <c r="Q34" s="1">
        <f t="shared" si="4"/>
        <v>0</v>
      </c>
    </row>
    <row r="35" spans="2:17">
      <c r="I35" s="3"/>
      <c r="J35" s="3"/>
      <c r="K35" s="3"/>
      <c r="L35" s="3"/>
    </row>
    <row r="36" spans="2:17">
      <c r="I36" s="3"/>
      <c r="J36" s="3"/>
      <c r="K36" s="3"/>
      <c r="L36" s="3"/>
    </row>
    <row r="37" spans="2:17">
      <c r="I37" s="3"/>
      <c r="J37" s="3"/>
      <c r="K37" s="3"/>
      <c r="L37" s="3"/>
      <c r="M37" s="1" t="str">
        <f>IF(I37&lt;&gt;"",1,"")</f>
        <v/>
      </c>
      <c r="N37" s="1" t="str">
        <f>IF(J37&lt;&gt;"",2,"")</f>
        <v/>
      </c>
      <c r="O37" s="1" t="str">
        <f>IF(K37&lt;&gt;"",3,"")</f>
        <v/>
      </c>
      <c r="P37" s="1" t="str">
        <f>IF(L37&lt;&gt;"",4,"")</f>
        <v/>
      </c>
    </row>
    <row r="38" spans="2:17">
      <c r="B38" s="2"/>
      <c r="D38" s="2"/>
      <c r="F38" s="2"/>
      <c r="G38" s="2"/>
      <c r="H38" s="2"/>
      <c r="I38" s="3"/>
      <c r="J38" s="3"/>
      <c r="K38" s="3"/>
      <c r="L38" s="3"/>
      <c r="M38" s="1" t="str">
        <f>IF(I38&lt;&gt;"",1,"")</f>
        <v/>
      </c>
      <c r="N38" s="1" t="str">
        <f>IF(J38&lt;&gt;"",2,"")</f>
        <v/>
      </c>
      <c r="O38" s="1" t="str">
        <f>IF(K38&lt;&gt;"",3,"")</f>
        <v/>
      </c>
      <c r="P38" s="1" t="str">
        <f>IF(L38&lt;&gt;"",4,"")</f>
        <v/>
      </c>
    </row>
    <row r="39" spans="2:17">
      <c r="I39" s="3"/>
      <c r="J39" s="3"/>
      <c r="K39" s="3"/>
      <c r="L39" s="3"/>
      <c r="M39" s="1" t="str">
        <f>IF(I39&lt;&gt;"",1,"")</f>
        <v/>
      </c>
      <c r="N39" s="1" t="str">
        <f>IF(J39&lt;&gt;"",2,"")</f>
        <v/>
      </c>
      <c r="O39" s="1" t="str">
        <f>IF(K39&lt;&gt;"",3,"")</f>
        <v/>
      </c>
      <c r="P39" s="1" t="str">
        <f>IF(L39&lt;&gt;"",4,"")</f>
        <v/>
      </c>
    </row>
    <row r="40" spans="2:17">
      <c r="F40" s="2"/>
      <c r="G40" s="2"/>
      <c r="H40" s="2"/>
      <c r="I40" s="3"/>
      <c r="J40" s="3"/>
      <c r="K40" s="3"/>
      <c r="L40" s="3"/>
    </row>
    <row r="41" spans="2:17">
      <c r="F41" s="2"/>
      <c r="G41" s="2"/>
      <c r="H41" s="2"/>
      <c r="I41" s="3"/>
      <c r="J41" s="3"/>
      <c r="K41" s="3"/>
      <c r="L41" s="3"/>
    </row>
    <row r="42" spans="2:17">
      <c r="I42" s="3"/>
      <c r="J42" s="3"/>
      <c r="K42" s="3"/>
      <c r="L42" s="3"/>
    </row>
    <row r="78" spans="2:5">
      <c r="B78" s="6"/>
      <c r="C78" s="6"/>
      <c r="D78" s="6"/>
    </row>
    <row r="79" spans="2:5">
      <c r="B79" s="6" t="s">
        <v>14</v>
      </c>
      <c r="C79" s="6" t="s">
        <v>22</v>
      </c>
      <c r="D79" s="6">
        <f>Q18+Q19+Q20+(5-Q21)+Q22+Q23+Q24+Q25+Q26</f>
        <v>5</v>
      </c>
    </row>
    <row r="80" spans="2:5">
      <c r="B80" s="6"/>
      <c r="C80" s="6"/>
      <c r="D80" s="6"/>
      <c r="E80" s="2"/>
    </row>
    <row r="81" spans="2:5">
      <c r="B81" s="6" t="s">
        <v>29</v>
      </c>
      <c r="C81" s="6" t="s">
        <v>22</v>
      </c>
      <c r="D81" s="6">
        <f>Q12*4+4*(5-Q14)+4*Q16+2*(5-Q10)+2*Q13+2*Q15+2*Q9+2*Q11+2*Q17</f>
        <v>30</v>
      </c>
      <c r="E81" s="2"/>
    </row>
    <row r="82" spans="2:5">
      <c r="B82" s="6"/>
      <c r="C82" s="6"/>
      <c r="D82" s="6"/>
      <c r="E82" s="2"/>
    </row>
    <row r="83" spans="2:5">
      <c r="B83" s="6" t="s">
        <v>30</v>
      </c>
      <c r="C83" s="6" t="s">
        <v>22</v>
      </c>
      <c r="D83" s="6">
        <f>Q27+Q28+Q29+Q30+Q31+Q32+Q33+Q34</f>
        <v>0</v>
      </c>
    </row>
  </sheetData>
  <sheetProtection algorithmName="SHA-512" hashValue="iJ1ugjtSoiX7gr651VCu1FJNKYVYZ317Laq5+S6q+7UXw8KYXlRIdi5JW8VaBSPbHrJleeozffV0MIXo7Z/10A==" saltValue="P2+yYDGxATNOui4owWRO5Q==" spinCount="100000" sheet="1" objects="1" scenarios="1"/>
  <sortState xmlns:xlrd2="http://schemas.microsoft.com/office/spreadsheetml/2017/richdata2" ref="B9:Q43">
    <sortCondition ref="E9:E43"/>
  </sortState>
  <conditionalFormatting sqref="D79">
    <cfRule type="cellIs" dxfId="16" priority="7" stopIfTrue="1" operator="equal">
      <formula>20</formula>
    </cfRule>
    <cfRule type="cellIs" dxfId="15" priority="10" stopIfTrue="1" operator="lessThan">
      <formula>20</formula>
    </cfRule>
  </conditionalFormatting>
  <conditionalFormatting sqref="D83">
    <cfRule type="cellIs" dxfId="14" priority="1" stopIfTrue="1" operator="equal">
      <formula>20</formula>
    </cfRule>
    <cfRule type="cellIs" dxfId="13" priority="2" stopIfTrue="1" operator="lessThan">
      <formula>20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8785D-79B3-4542-8A08-2DF33DC5D4C2}">
  <dimension ref="B4:G26"/>
  <sheetViews>
    <sheetView showGridLines="0" zoomScaleNormal="100" workbookViewId="0">
      <selection activeCell="L10" sqref="L10"/>
    </sheetView>
  </sheetViews>
  <sheetFormatPr baseColWidth="10" defaultRowHeight="12.75"/>
  <cols>
    <col min="1" max="1" width="2.85546875" style="11" customWidth="1"/>
    <col min="2" max="2" width="28.85546875" style="10" customWidth="1"/>
    <col min="3" max="3" width="6.42578125" style="10" customWidth="1"/>
    <col min="4" max="4" width="6.140625" style="10" customWidth="1"/>
    <col min="5" max="5" width="10.42578125" style="10" customWidth="1"/>
    <col min="6" max="6" width="27" style="10" bestFit="1" customWidth="1"/>
    <col min="7" max="7" width="23.85546875" style="10" customWidth="1"/>
    <col min="8" max="8" width="11.42578125" style="11"/>
    <col min="9" max="9" width="2.140625" style="11" customWidth="1"/>
    <col min="10" max="16384" width="11.42578125" style="11"/>
  </cols>
  <sheetData>
    <row r="4" spans="2:7" ht="23.25">
      <c r="B4" s="43" t="s">
        <v>58</v>
      </c>
      <c r="C4" s="9"/>
      <c r="D4" s="9"/>
      <c r="E4" s="9"/>
      <c r="G4" s="41"/>
    </row>
    <row r="5" spans="2:7" s="42" customFormat="1" ht="23.25">
      <c r="B5" s="43" t="s">
        <v>59</v>
      </c>
      <c r="C5" s="41"/>
      <c r="D5" s="41"/>
      <c r="E5" s="41"/>
      <c r="F5" s="41"/>
      <c r="G5" s="41"/>
    </row>
    <row r="6" spans="2:7" s="42" customFormat="1" ht="23.25">
      <c r="B6" s="41"/>
      <c r="C6" s="41"/>
      <c r="D6" s="41"/>
      <c r="E6" s="41"/>
      <c r="F6" s="41"/>
      <c r="G6" s="41"/>
    </row>
    <row r="7" spans="2:7">
      <c r="G7" s="12"/>
    </row>
    <row r="8" spans="2:7" ht="13.5" thickBot="1"/>
    <row r="9" spans="2:7" s="19" customFormat="1" ht="19.5" thickBot="1">
      <c r="B9" s="13" t="s">
        <v>14</v>
      </c>
      <c r="C9" s="14"/>
      <c r="D9" s="15">
        <f>Questionnaire!D79</f>
        <v>5</v>
      </c>
      <c r="E9" s="16"/>
      <c r="F9" s="17" t="s">
        <v>31</v>
      </c>
      <c r="G9" s="18" t="b">
        <f>IF(D9&gt;20,IF(D11&lt;71,"OUI","NON"))</f>
        <v>0</v>
      </c>
    </row>
    <row r="10" spans="2:7" s="19" customFormat="1" ht="19.5" thickBot="1">
      <c r="B10" s="20"/>
      <c r="C10" s="21"/>
      <c r="D10" s="22"/>
      <c r="E10" s="16"/>
      <c r="F10" s="16"/>
      <c r="G10" s="16"/>
    </row>
    <row r="11" spans="2:7" s="19" customFormat="1" ht="19.5" thickBot="1">
      <c r="B11" s="13" t="s">
        <v>29</v>
      </c>
      <c r="C11" s="14"/>
      <c r="D11" s="23">
        <f>Questionnaire!D81</f>
        <v>30</v>
      </c>
      <c r="E11" s="16"/>
      <c r="F11" s="17" t="s">
        <v>37</v>
      </c>
      <c r="G11" s="18" t="b">
        <f>IF(D9&gt;20,IF(D11&lt;71,IF(D13&lt;24,"OUI","NON")))</f>
        <v>0</v>
      </c>
    </row>
    <row r="12" spans="2:7" s="19" customFormat="1" ht="18.75">
      <c r="B12" s="20"/>
      <c r="C12" s="16"/>
      <c r="D12" s="24"/>
      <c r="E12" s="16"/>
      <c r="F12" s="16"/>
      <c r="G12" s="16"/>
    </row>
    <row r="13" spans="2:7" s="19" customFormat="1" ht="18.75">
      <c r="B13" s="13" t="s">
        <v>30</v>
      </c>
      <c r="C13" s="25"/>
      <c r="D13" s="15">
        <f>Questionnaire!D83</f>
        <v>0</v>
      </c>
      <c r="E13" s="16"/>
      <c r="F13" s="16"/>
      <c r="G13" s="16"/>
    </row>
    <row r="14" spans="2:7" s="19" customFormat="1" ht="18.75">
      <c r="B14" s="20"/>
      <c r="C14" s="16"/>
      <c r="D14" s="16"/>
      <c r="E14" s="16"/>
      <c r="F14" s="16"/>
      <c r="G14" s="16"/>
    </row>
    <row r="16" spans="2:7" ht="18.75">
      <c r="B16" s="26" t="s">
        <v>53</v>
      </c>
    </row>
    <row r="17" spans="2:2" ht="18.75">
      <c r="B17" s="26" t="s">
        <v>54</v>
      </c>
    </row>
    <row r="18" spans="2:2" ht="18.75">
      <c r="B18" s="26" t="s">
        <v>55</v>
      </c>
    </row>
    <row r="19" spans="2:2" ht="18.75">
      <c r="B19" s="26" t="s">
        <v>56</v>
      </c>
    </row>
    <row r="20" spans="2:2" ht="18.75">
      <c r="B20" s="26" t="s">
        <v>51</v>
      </c>
    </row>
    <row r="21" spans="2:2">
      <c r="B21" s="27" t="s">
        <v>52</v>
      </c>
    </row>
    <row r="22" spans="2:2" ht="18.75">
      <c r="B22" s="26"/>
    </row>
    <row r="23" spans="2:2" ht="18.75">
      <c r="B23" s="26"/>
    </row>
    <row r="24" spans="2:2" ht="18.75">
      <c r="B24" s="26"/>
    </row>
    <row r="25" spans="2:2" ht="18.75">
      <c r="B25" s="26"/>
    </row>
    <row r="26" spans="2:2" ht="18.75">
      <c r="B26" s="26"/>
    </row>
  </sheetData>
  <sheetProtection algorithmName="SHA-512" hashValue="JH5xLW3/C13EjGeyL6o7siaQO8Crn1vdpqpxlyD2ydPrzZ1jkjwff021zj0SFdmABHNQ2/puGxXMprYAxzC6fw==" saltValue="i6iRNhAR+LVw9sd0s+lJxw==" spinCount="100000" sheet="1" objects="1" scenarios="1"/>
  <conditionalFormatting sqref="D9">
    <cfRule type="cellIs" dxfId="12" priority="9" operator="equal">
      <formula>20</formula>
    </cfRule>
    <cfRule type="cellIs" dxfId="11" priority="12" operator="lessThan">
      <formula>20</formula>
    </cfRule>
    <cfRule type="cellIs" dxfId="10" priority="13" operator="greaterThan">
      <formula>20</formula>
    </cfRule>
  </conditionalFormatting>
  <conditionalFormatting sqref="D11">
    <cfRule type="cellIs" dxfId="9" priority="8" operator="equal">
      <formula>71</formula>
    </cfRule>
    <cfRule type="cellIs" dxfId="8" priority="10" operator="greaterThan">
      <formula>71</formula>
    </cfRule>
    <cfRule type="cellIs" dxfId="7" priority="11" operator="lessThan">
      <formula>71</formula>
    </cfRule>
  </conditionalFormatting>
  <conditionalFormatting sqref="D13">
    <cfRule type="cellIs" dxfId="6" priority="5" operator="equal">
      <formula>24</formula>
    </cfRule>
    <cfRule type="cellIs" dxfId="5" priority="6" operator="greaterThan">
      <formula>24</formula>
    </cfRule>
    <cfRule type="cellIs" dxfId="4" priority="7" operator="lessThan">
      <formula>24</formula>
    </cfRule>
  </conditionalFormatting>
  <conditionalFormatting sqref="G9">
    <cfRule type="cellIs" dxfId="3" priority="3" operator="equal">
      <formula>"Non"</formula>
    </cfRule>
    <cfRule type="cellIs" dxfId="2" priority="4" operator="equal">
      <formula>"Oui"</formula>
    </cfRule>
  </conditionalFormatting>
  <conditionalFormatting sqref="G11">
    <cfRule type="cellIs" dxfId="1" priority="1" operator="equal">
      <formula>"Non"</formula>
    </cfRule>
    <cfRule type="cellIs" dxfId="0" priority="2" operator="equal">
      <formula>"Oui"</formula>
    </cfRule>
  </conditionalFormatting>
  <hyperlinks>
    <hyperlink ref="B21" r:id="rId1" xr:uid="{1616CF38-C6F9-49A1-A5B9-92B81C4D3CC2}"/>
  </hyperlinks>
  <pageMargins left="0.7" right="0.7" top="0.75" bottom="0.75" header="0.3" footer="0.3"/>
  <pageSetup paperSize="9" scale="77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Questionnaire</vt:lpstr>
      <vt:lpstr>Résultats</vt:lpstr>
      <vt:lpstr>Résultats!Zone_d_impression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Marty</dc:creator>
  <cp:lastModifiedBy>Florence Marty</cp:lastModifiedBy>
  <cp:lastPrinted>2021-02-03T19:50:03Z</cp:lastPrinted>
  <dcterms:created xsi:type="dcterms:W3CDTF">2018-12-04T14:42:24Z</dcterms:created>
  <dcterms:modified xsi:type="dcterms:W3CDTF">2021-02-03T19:50:47Z</dcterms:modified>
</cp:coreProperties>
</file>